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450" windowWidth="8490" windowHeight="7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<sst xmlns="http://schemas.openxmlformats.org/spreadsheetml/2006/main" count="12" uniqueCount="12">
  <si>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Angle of attack</t>
  </si>
  <si>
    <t>Tip Ratio</t>
  </si>
  <si>
    <t>Radius</t>
  </si>
  <si>
    <t>Blade Number</t>
  </si>
  <si>
    <t>Cord</t>
  </si>
  <si>
    <t>Angle</t>
  </si>
  <si>
    <t>Width</t>
  </si>
  <si>
    <t>Drop</t>
  </si>
  <si>
    <t>deg</t>
  </si>
  <si>
    <t>mm</t>
  </si>
  <si>
    <t>Blade Calculator</t>
  </si>
  <si>
    <t>Based on the formulars supplied by Hugh Piggott.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</si>
</sst>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9" xfId="0" applyFill="1" applyBorder="1" applyAlignment="1">
      <alignment/>
    </xf>
    <xf numFmtId="0" fontId="3" fillId="0" borderId="0" xfId="0" applyFont="1" applyAlignment="1">
      <alignment/>
    </xf>
    <xf numFmtId="2" fontId="0" fillId="4" borderId="9" xfId="0" applyNumberFormat="1" applyFill="1" applyBorder="1" applyAlignment="1">
      <alignment/>
    </xf>
    <xf numFmtId="0" fontId="4" fillId="2" borderId="0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5"/>
  <sheetViews>
    <sheetView tabSelected="1" workbookViewId="0" topLeftCell="A1">
      <selection activeCell="E6" sqref="E6"/>
    </sheetView>
  </sheetViews>
  <sheetFormatPr defaultColWidth="9.140625" defaultRowHeight="12.75"/>
  <cols>
    <col min="1" max="1" width="7.7109375" style="0" customWidth="1"/>
    <col min="2" max="2" width="6.7109375" style="0" customWidth="1"/>
    <col min="3" max="3" width="16.421875" style="0" customWidth="1"/>
  </cols>
  <sheetData>
    <row r="1" ht="25.5">
      <c r="B1" s="11" t="s">
        <v>10</v>
      </c>
    </row>
    <row r="2" ht="13.5" thickBot="1"/>
    <row r="3" spans="2:7" ht="12.75">
      <c r="B3" s="1"/>
      <c r="C3" s="2"/>
      <c r="D3" s="2"/>
      <c r="E3" s="2"/>
      <c r="F3" s="2"/>
      <c r="G3" s="3"/>
    </row>
    <row r="4" spans="2:7" ht="12.75">
      <c r="B4" s="4"/>
      <c r="C4" s="5" t="s">
        <v>0</v>
      </c>
      <c r="D4" s="10">
        <v>5</v>
      </c>
      <c r="E4" s="5" t="s">
        <v>8</v>
      </c>
      <c r="F4" s="5"/>
      <c r="G4" s="6"/>
    </row>
    <row r="5" spans="2:7" ht="12.75">
      <c r="B5" s="4"/>
      <c r="C5" s="5" t="s">
        <v>1</v>
      </c>
      <c r="D5" s="10">
        <v>6</v>
      </c>
      <c r="E5" s="5"/>
      <c r="F5" s="5"/>
      <c r="G5" s="6"/>
    </row>
    <row r="6" spans="2:7" ht="12.75">
      <c r="B6" s="4"/>
      <c r="C6" s="5" t="s">
        <v>2</v>
      </c>
      <c r="D6" s="10">
        <v>1200</v>
      </c>
      <c r="E6" s="5" t="s">
        <v>9</v>
      </c>
      <c r="F6" s="5"/>
      <c r="G6" s="6"/>
    </row>
    <row r="7" spans="2:7" ht="12.75">
      <c r="B7" s="4"/>
      <c r="C7" s="5" t="s">
        <v>3</v>
      </c>
      <c r="D7" s="10">
        <v>3</v>
      </c>
      <c r="E7" s="5"/>
      <c r="F7" s="5"/>
      <c r="G7" s="6"/>
    </row>
    <row r="8" spans="2:7" ht="12.75">
      <c r="B8" s="4"/>
      <c r="C8" s="5"/>
      <c r="D8" s="5"/>
      <c r="E8" s="5"/>
      <c r="F8" s="5"/>
      <c r="G8" s="6"/>
    </row>
    <row r="9" spans="2:7" ht="12.75">
      <c r="B9" s="4"/>
      <c r="C9" s="5"/>
      <c r="D9" s="5"/>
      <c r="E9" s="5"/>
      <c r="F9" s="5"/>
      <c r="G9" s="6"/>
    </row>
    <row r="10" spans="2:7" ht="12.75">
      <c r="B10" s="4"/>
      <c r="C10" s="13" t="s">
        <v>4</v>
      </c>
      <c r="D10" s="13" t="s">
        <v>5</v>
      </c>
      <c r="E10" s="13" t="s">
        <v>6</v>
      </c>
      <c r="F10" s="13" t="s">
        <v>7</v>
      </c>
      <c r="G10" s="6"/>
    </row>
    <row r="11" spans="2:7" ht="12.75">
      <c r="B11" s="4">
        <v>100</v>
      </c>
      <c r="C11" s="12">
        <f>(16*3.14*D6*(D6/B11))/(9*D5*D5*D7)</f>
        <v>744.2962962962963</v>
      </c>
      <c r="D11" s="12">
        <f>(ATAN(2*D6/3/D5/B11))*57.3-D4</f>
        <v>48.13401599149238</v>
      </c>
      <c r="E11" s="12">
        <f aca="true" t="shared" si="0" ref="E11:E22">COS(D11/57.3)*C11</f>
        <v>496.77060917348587</v>
      </c>
      <c r="F11" s="12">
        <f aca="true" t="shared" si="1" ref="F11:F22">SIN(D11/57.3)*C11</f>
        <v>554.2525945286931</v>
      </c>
      <c r="G11" s="6"/>
    </row>
    <row r="12" spans="2:7" ht="12.75">
      <c r="B12" s="4">
        <v>200</v>
      </c>
      <c r="C12" s="12">
        <f>(16*3.14*D6*(D6/B12))/(9*D5*D5*D7)</f>
        <v>372.14814814814815</v>
      </c>
      <c r="D12" s="12">
        <f>(ATAN(2*D6/3/D5/B12))*57.3-D4</f>
        <v>28.692549183275624</v>
      </c>
      <c r="E12" s="12">
        <f t="shared" si="0"/>
        <v>326.45814811236284</v>
      </c>
      <c r="F12" s="12">
        <f t="shared" si="1"/>
        <v>178.65979318565937</v>
      </c>
      <c r="G12" s="6"/>
    </row>
    <row r="13" spans="2:7" ht="12.75">
      <c r="B13" s="4">
        <v>300</v>
      </c>
      <c r="C13" s="12">
        <f>(16*3.14*D6*(D6/B13))/(9*D5*D5*D7)</f>
        <v>248.09876543209876</v>
      </c>
      <c r="D13" s="12">
        <f>(ATAN(2*D6/3/D5/B13))*57.3-D4</f>
        <v>18.964254084889827</v>
      </c>
      <c r="E13" s="12">
        <f t="shared" si="0"/>
        <v>234.63430420548943</v>
      </c>
      <c r="F13" s="12">
        <f t="shared" si="1"/>
        <v>80.62096935002339</v>
      </c>
      <c r="G13" s="6"/>
    </row>
    <row r="14" spans="2:7" ht="12.75">
      <c r="B14" s="4">
        <v>400</v>
      </c>
      <c r="C14" s="12">
        <f>(16*3.14*D6*(D6/B14))/(9*D5*D5*D7)</f>
        <v>186.07407407407408</v>
      </c>
      <c r="D14" s="12">
        <f>(ATAN(2*D6/3/D5/B14))*57.3-D4</f>
        <v>13.4363067669276</v>
      </c>
      <c r="E14" s="12">
        <f t="shared" si="0"/>
        <v>180.98175587472105</v>
      </c>
      <c r="F14" s="12">
        <f t="shared" si="1"/>
        <v>43.23384187215937</v>
      </c>
      <c r="G14" s="6"/>
    </row>
    <row r="15" spans="2:7" ht="12.75">
      <c r="B15" s="4">
        <v>500</v>
      </c>
      <c r="C15" s="12">
        <f>(16*3.14*D6*(D6/B15))/(9*D5*D5*D7)</f>
        <v>148.85925925925923</v>
      </c>
      <c r="D15" s="12">
        <f>(ATAN(2*D6/3/D5/B15))*57.3-D4</f>
        <v>9.932517047122635</v>
      </c>
      <c r="E15" s="12">
        <f t="shared" si="0"/>
        <v>146.62842388824592</v>
      </c>
      <c r="F15" s="12">
        <f t="shared" si="1"/>
        <v>25.674586175131104</v>
      </c>
      <c r="G15" s="6"/>
    </row>
    <row r="16" spans="2:7" ht="12.75">
      <c r="B16" s="4">
        <v>600</v>
      </c>
      <c r="C16" s="12">
        <f>(16*3.14*D6*(D6/B16))/(9*D5*D5*D7)</f>
        <v>124.04938271604938</v>
      </c>
      <c r="D16" s="12">
        <f>(ATAN(2*D6/3/D5/B16))*57.3-D4</f>
        <v>7.529730598576874</v>
      </c>
      <c r="E16" s="12">
        <f t="shared" si="0"/>
        <v>122.97986201847695</v>
      </c>
      <c r="F16" s="12">
        <f t="shared" si="1"/>
        <v>16.25431912290579</v>
      </c>
      <c r="G16" s="6"/>
    </row>
    <row r="17" spans="2:7" ht="12.75">
      <c r="B17" s="4">
        <v>700</v>
      </c>
      <c r="C17" s="12">
        <f>(16*3.14*D6*(D6/B17))/(9*D5*D5*D7)</f>
        <v>106.32804232804232</v>
      </c>
      <c r="D17" s="12">
        <f>(ATAN(2*D6/3/D5/B17))*57.3-D4</f>
        <v>5.785092253963365</v>
      </c>
      <c r="E17" s="12">
        <f t="shared" si="0"/>
        <v>105.78659000667493</v>
      </c>
      <c r="F17" s="12">
        <f t="shared" si="1"/>
        <v>10.716807363838505</v>
      </c>
      <c r="G17" s="6"/>
    </row>
    <row r="18" spans="2:7" ht="12.75">
      <c r="B18" s="4">
        <v>800</v>
      </c>
      <c r="C18" s="12">
        <f>(16*3.14*D6*(D6/B18))/(9*D5*D5*D7)</f>
        <v>93.03703703703704</v>
      </c>
      <c r="D18" s="12">
        <f>(ATAN(2*D6/3/D5/B18))*57.3-D4</f>
        <v>4.463019215858118</v>
      </c>
      <c r="E18" s="12">
        <f t="shared" si="0"/>
        <v>92.75496854639165</v>
      </c>
      <c r="F18" s="12">
        <f t="shared" si="1"/>
        <v>7.239203726163243</v>
      </c>
      <c r="G18" s="6"/>
    </row>
    <row r="19" spans="2:7" ht="12.75">
      <c r="B19" s="4">
        <v>900</v>
      </c>
      <c r="C19" s="12">
        <f>(16*3.14*D6*(D6/B19))/(9*D5*D5*D7)</f>
        <v>82.69958847736625</v>
      </c>
      <c r="D19" s="12">
        <f>(ATAN(2*D6/3/D5/B19))*57.3-D4</f>
        <v>3.4275897637554635</v>
      </c>
      <c r="E19" s="12">
        <f t="shared" si="0"/>
        <v>82.55167345660044</v>
      </c>
      <c r="F19" s="12">
        <f t="shared" si="1"/>
        <v>4.944000792934609</v>
      </c>
      <c r="G19" s="6"/>
    </row>
    <row r="20" spans="2:7" ht="12.75">
      <c r="B20" s="4">
        <v>1000</v>
      </c>
      <c r="C20" s="12">
        <f>(16*3.14*D6*(D6/B20))/(9*D5*D5*D7)</f>
        <v>74.42962962962962</v>
      </c>
      <c r="D20" s="12">
        <f>(ATAN(2*D6/3/D5/B20))*57.3-D4</f>
        <v>2.595202800599421</v>
      </c>
      <c r="E20" s="12">
        <f t="shared" si="0"/>
        <v>74.35330319435775</v>
      </c>
      <c r="F20" s="12">
        <f t="shared" si="1"/>
        <v>3.3698769846611456</v>
      </c>
      <c r="G20" s="6"/>
    </row>
    <row r="21" spans="2:7" ht="12.75">
      <c r="B21" s="4">
        <v>1100</v>
      </c>
      <c r="C21" s="12">
        <f>(16*3.14*D6*(D6/B21))/(9*D5*D5*D7)</f>
        <v>67.66329966329965</v>
      </c>
      <c r="D21" s="12">
        <f>(ATAN(2*D6/3/D5/B21))*57.3-D4</f>
        <v>1.9117362096398853</v>
      </c>
      <c r="E21" s="12">
        <f t="shared" si="0"/>
        <v>67.62564406266331</v>
      </c>
      <c r="F21" s="12">
        <f t="shared" si="1"/>
        <v>2.2570747518542076</v>
      </c>
      <c r="G21" s="6"/>
    </row>
    <row r="22" spans="2:7" ht="12.75">
      <c r="B22" s="4">
        <v>1200</v>
      </c>
      <c r="C22" s="12">
        <f>(16*3.14*D6*(D6/B22))/(9*D5*D5*D7)</f>
        <v>62.02469135802469</v>
      </c>
      <c r="D22" s="12">
        <f>(ATAN(2*D6/3/D5/B22))*57.3-D4</f>
        <v>1.3406587732642201</v>
      </c>
      <c r="E22" s="12">
        <f t="shared" si="0"/>
        <v>62.00771509602628</v>
      </c>
      <c r="F22" s="12">
        <f t="shared" si="1"/>
        <v>1.451070855698232</v>
      </c>
      <c r="G22" s="6"/>
    </row>
    <row r="23" spans="2:7" ht="13.5" thickBot="1">
      <c r="B23" s="7"/>
      <c r="C23" s="8"/>
      <c r="D23" s="8"/>
      <c r="E23" s="8"/>
      <c r="F23" s="8"/>
      <c r="G23" s="9"/>
    </row>
    <row r="25" ht="12.75">
      <c r="B25" t="s">
        <v>11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Swift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Littleford</dc:creator>
  <cp:keywords/>
  <dc:description/>
  <cp:lastModifiedBy>Glenn Littleford</cp:lastModifiedBy>
  <dcterms:created xsi:type="dcterms:W3CDTF">2004-12-27T00:22:08Z</dcterms:created>
  <dcterms:modified xsi:type="dcterms:W3CDTF">2005-01-13T11:23:04Z</dcterms:modified>
  <cp:category/>
  <cp:version/>
  <cp:contentType/>
  <cp:contentStatus/>
</cp:coreProperties>
</file>