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320" windowHeight="12405" activeTab="1"/>
  </bookViews>
  <sheets>
    <sheet name="Small stator" sheetId="1" r:id="rId1"/>
    <sheet name="Big stator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20" i="2"/>
  <c r="B20"/>
  <c r="J2"/>
  <c r="B2"/>
  <c r="J20" i="1"/>
  <c r="B20"/>
  <c r="B2"/>
  <c r="J2"/>
  <c r="N23"/>
  <c r="N24"/>
  <c r="N25"/>
  <c r="N26"/>
  <c r="N27"/>
  <c r="N28"/>
  <c r="N29"/>
  <c r="N30"/>
  <c r="N31"/>
  <c r="N32"/>
  <c r="N22"/>
  <c r="F23"/>
  <c r="F24"/>
  <c r="F25"/>
  <c r="F26"/>
  <c r="F27"/>
  <c r="F28"/>
  <c r="F29"/>
  <c r="F30"/>
  <c r="F31"/>
  <c r="F32"/>
  <c r="F22"/>
  <c r="N5"/>
  <c r="N6"/>
  <c r="N7"/>
  <c r="N8"/>
  <c r="N9"/>
  <c r="N10"/>
  <c r="N11"/>
  <c r="N12"/>
  <c r="N13"/>
  <c r="N14"/>
  <c r="N4"/>
  <c r="F5"/>
  <c r="F6"/>
  <c r="F7"/>
  <c r="F8"/>
  <c r="F9"/>
  <c r="F10"/>
  <c r="F11"/>
  <c r="F12"/>
  <c r="F13"/>
  <c r="F14"/>
  <c r="F4"/>
  <c r="N23" i="2"/>
  <c r="N24"/>
  <c r="N25"/>
  <c r="N26"/>
  <c r="N27"/>
  <c r="N28"/>
  <c r="N29"/>
  <c r="N30"/>
  <c r="N31"/>
  <c r="N32"/>
  <c r="N22"/>
  <c r="F23"/>
  <c r="F24"/>
  <c r="F25"/>
  <c r="F26"/>
  <c r="F27"/>
  <c r="F28"/>
  <c r="F29"/>
  <c r="F30"/>
  <c r="F31"/>
  <c r="F32"/>
  <c r="F22"/>
  <c r="N5"/>
  <c r="N6"/>
  <c r="N7"/>
  <c r="N8"/>
  <c r="N9"/>
  <c r="N10"/>
  <c r="N11"/>
  <c r="N12"/>
  <c r="N13"/>
  <c r="N14"/>
  <c r="N4"/>
  <c r="F5"/>
  <c r="F6"/>
  <c r="F7"/>
  <c r="F8"/>
  <c r="F9"/>
  <c r="F10"/>
  <c r="F11"/>
  <c r="F12"/>
  <c r="F13"/>
  <c r="F14"/>
  <c r="F4"/>
  <c r="G4" i="1"/>
  <c r="G15" s="1"/>
  <c r="O33" i="2"/>
  <c r="G33"/>
  <c r="O15"/>
  <c r="G15"/>
  <c r="G33" i="1"/>
  <c r="O14"/>
  <c r="O13"/>
  <c r="O12"/>
  <c r="O11"/>
  <c r="O10"/>
  <c r="O9"/>
  <c r="O8"/>
  <c r="O7"/>
  <c r="O6"/>
  <c r="O5"/>
  <c r="O4"/>
  <c r="G32"/>
  <c r="G31"/>
  <c r="G30"/>
  <c r="G29"/>
  <c r="G28"/>
  <c r="G27"/>
  <c r="G26"/>
  <c r="G25"/>
  <c r="G24"/>
  <c r="G23"/>
  <c r="G22"/>
  <c r="G14"/>
  <c r="G13"/>
  <c r="G12"/>
  <c r="G11"/>
  <c r="G10"/>
  <c r="G9"/>
  <c r="G8"/>
  <c r="G7"/>
  <c r="G6"/>
  <c r="G5"/>
  <c r="O23"/>
  <c r="O24"/>
  <c r="O25"/>
  <c r="O26"/>
  <c r="O27"/>
  <c r="O28"/>
  <c r="O29"/>
  <c r="O30"/>
  <c r="O31"/>
  <c r="O32"/>
  <c r="O22"/>
  <c r="O33" s="1"/>
  <c r="O4" i="2"/>
  <c r="O32"/>
  <c r="O31"/>
  <c r="O30"/>
  <c r="O29"/>
  <c r="O28"/>
  <c r="O27"/>
  <c r="O26"/>
  <c r="O25"/>
  <c r="O24"/>
  <c r="O23"/>
  <c r="O22"/>
  <c r="G32"/>
  <c r="G31"/>
  <c r="G30"/>
  <c r="G29"/>
  <c r="G28"/>
  <c r="G27"/>
  <c r="G26"/>
  <c r="G25"/>
  <c r="G24"/>
  <c r="G23"/>
  <c r="G22"/>
  <c r="O14"/>
  <c r="O13"/>
  <c r="O12"/>
  <c r="O11"/>
  <c r="O10"/>
  <c r="O9"/>
  <c r="O8"/>
  <c r="O7"/>
  <c r="O6"/>
  <c r="O5"/>
  <c r="G5"/>
  <c r="G6"/>
  <c r="G7"/>
  <c r="G8"/>
  <c r="G9"/>
  <c r="G10"/>
  <c r="G11"/>
  <c r="G12"/>
  <c r="G13"/>
  <c r="G14"/>
  <c r="G4"/>
  <c r="O15" i="1" l="1"/>
</calcChain>
</file>

<file path=xl/sharedStrings.xml><?xml version="1.0" encoding="utf-8"?>
<sst xmlns="http://schemas.openxmlformats.org/spreadsheetml/2006/main" count="80" uniqueCount="14">
  <si>
    <t>n</t>
  </si>
  <si>
    <t>V</t>
  </si>
  <si>
    <t>A</t>
  </si>
  <si>
    <t>Ω</t>
  </si>
  <si>
    <t>W1</t>
  </si>
  <si>
    <t>W2≈W1</t>
  </si>
  <si>
    <t>W1+W2</t>
  </si>
  <si>
    <t>Big Stator</t>
  </si>
  <si>
    <t>No load</t>
  </si>
  <si>
    <t>Small stator</t>
  </si>
  <si>
    <t>∑/n</t>
  </si>
  <si>
    <r>
      <t>With load (</t>
    </r>
    <r>
      <rPr>
        <b/>
        <sz val="11"/>
        <color theme="1"/>
        <rFont val="Calibri"/>
        <family val="2"/>
      </rPr>
      <t>Ω</t>
    </r>
    <r>
      <rPr>
        <b/>
        <i/>
        <sz val="11"/>
        <color theme="1"/>
        <rFont val="Calibri"/>
        <family val="2"/>
      </rPr>
      <t>)</t>
    </r>
  </si>
  <si>
    <t>With load (Ω)</t>
  </si>
  <si>
    <t xml:space="preserve">∑/n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</si>
</sst>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layout/>
    </c:title>
    <c:plotArea>
      <c:layout/>
      <c:scatterChart>
        <c:scatterStyle val="smoothMarker"/>
        <c:ser>
          <c:idx val="0"/>
          <c:order val="0"/>
          <c:tx>
            <c:v>100 Ohm</c:v>
          </c:tx>
          <c:marker>
            <c:symbol val="none"/>
          </c:marker>
          <c:trendline>
            <c:trendlineType val="poly"/>
            <c:order val="2"/>
            <c:dispEq val="1"/>
            <c:trendlineLbl>
              <c:layout>
                <c:manualLayout>
                  <c:x val="0.39389195100612423"/>
                  <c:y val="0.13852981918926802"/>
                </c:manualLayout>
              </c:layout>
              <c:numFmt formatCode="General" sourceLinked="0"/>
            </c:trendlineLbl>
          </c:trendline>
          <c:xVal>
            <c:numRef>
              <c:f>'Small stator'!$A$4:$A$14</c:f>
              <c:numCache>
                <c:formatCode>General</c:formatCode>
                <c:ptCount val="11"/>
                <c:pt idx="0">
                  <c:v>35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'Small stator'!$F$4:$F$14</c:f>
              <c:numCache>
                <c:formatCode>General</c:formatCode>
                <c:ptCount val="11"/>
                <c:pt idx="0">
                  <c:v>0.82</c:v>
                </c:pt>
                <c:pt idx="1">
                  <c:v>1.72</c:v>
                </c:pt>
                <c:pt idx="2">
                  <c:v>7</c:v>
                </c:pt>
                <c:pt idx="3">
                  <c:v>15.54</c:v>
                </c:pt>
                <c:pt idx="4">
                  <c:v>27.2</c:v>
                </c:pt>
                <c:pt idx="5">
                  <c:v>38.6</c:v>
                </c:pt>
                <c:pt idx="6">
                  <c:v>59.8</c:v>
                </c:pt>
                <c:pt idx="7">
                  <c:v>79.599999999999994</c:v>
                </c:pt>
                <c:pt idx="8">
                  <c:v>101.6</c:v>
                </c:pt>
                <c:pt idx="9">
                  <c:v>125.2</c:v>
                </c:pt>
                <c:pt idx="10">
                  <c:v>150</c:v>
                </c:pt>
              </c:numCache>
            </c:numRef>
          </c:yVal>
          <c:smooth val="1"/>
        </c:ser>
        <c:axId val="64125568"/>
        <c:axId val="64123648"/>
      </c:scatterChart>
      <c:valAx>
        <c:axId val="64125568"/>
        <c:scaling>
          <c:orientation val="minMax"/>
        </c:scaling>
        <c:axPos val="b"/>
        <c:numFmt formatCode="General" sourceLinked="1"/>
        <c:tickLblPos val="nextTo"/>
        <c:crossAx val="64123648"/>
        <c:crosses val="autoZero"/>
        <c:crossBetween val="midCat"/>
      </c:valAx>
      <c:valAx>
        <c:axId val="64123648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641255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layout/>
    </c:title>
    <c:plotArea>
      <c:layout/>
      <c:scatterChart>
        <c:scatterStyle val="smoothMarker"/>
        <c:ser>
          <c:idx val="0"/>
          <c:order val="0"/>
          <c:tx>
            <c:v>100 Ohm</c:v>
          </c:tx>
          <c:marker>
            <c:symbol val="none"/>
          </c:marker>
          <c:trendline>
            <c:trendlineType val="poly"/>
            <c:order val="2"/>
            <c:dispEq val="1"/>
            <c:trendlineLbl>
              <c:layout>
                <c:manualLayout>
                  <c:x val="0.39091972878390202"/>
                  <c:y val="-3.7396106736657921E-2"/>
                </c:manualLayout>
              </c:layout>
              <c:numFmt formatCode="General" sourceLinked="0"/>
            </c:trendlineLbl>
          </c:trendline>
          <c:xVal>
            <c:numRef>
              <c:f>'Big stator'!$A$4:$A$14</c:f>
              <c:numCache>
                <c:formatCode>General</c:formatCode>
                <c:ptCount val="11"/>
                <c:pt idx="0">
                  <c:v>35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'Big stator'!$F$4:$F$14</c:f>
              <c:numCache>
                <c:formatCode>General</c:formatCode>
                <c:ptCount val="11"/>
                <c:pt idx="0">
                  <c:v>0.9</c:v>
                </c:pt>
                <c:pt idx="1">
                  <c:v>1.9</c:v>
                </c:pt>
                <c:pt idx="2">
                  <c:v>7.6</c:v>
                </c:pt>
                <c:pt idx="3">
                  <c:v>17.2</c:v>
                </c:pt>
                <c:pt idx="4">
                  <c:v>29.8</c:v>
                </c:pt>
                <c:pt idx="5">
                  <c:v>46.8</c:v>
                </c:pt>
                <c:pt idx="6">
                  <c:v>65.400000000000006</c:v>
                </c:pt>
                <c:pt idx="7">
                  <c:v>87</c:v>
                </c:pt>
                <c:pt idx="8">
                  <c:v>110.6</c:v>
                </c:pt>
                <c:pt idx="9">
                  <c:v>135.80000000000001</c:v>
                </c:pt>
                <c:pt idx="10">
                  <c:v>162.4</c:v>
                </c:pt>
              </c:numCache>
            </c:numRef>
          </c:yVal>
          <c:smooth val="1"/>
        </c:ser>
        <c:axId val="45499520"/>
        <c:axId val="45256064"/>
      </c:scatterChart>
      <c:valAx>
        <c:axId val="45499520"/>
        <c:scaling>
          <c:orientation val="minMax"/>
        </c:scaling>
        <c:axPos val="b"/>
        <c:numFmt formatCode="General" sourceLinked="1"/>
        <c:tickLblPos val="nextTo"/>
        <c:crossAx val="45256064"/>
        <c:crosses val="autoZero"/>
        <c:crossBetween val="midCat"/>
      </c:valAx>
      <c:valAx>
        <c:axId val="45256064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454995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333375</xdr:colOff>
      <xdr:row>17</xdr:row>
      <xdr:rowOff>19050</xdr:rowOff>
    </xdr:from>
    <xdr:to>
      <xdr:col>23</xdr:col>
      <xdr:colOff>28575</xdr:colOff>
      <xdr:row>31</xdr:row>
      <xdr:rowOff>95250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400050</xdr:colOff>
      <xdr:row>16</xdr:row>
      <xdr:rowOff>180975</xdr:rowOff>
    </xdr:from>
    <xdr:to>
      <xdr:col>23</xdr:col>
      <xdr:colOff>133350</xdr:colOff>
      <xdr:row>31</xdr:row>
      <xdr:rowOff>66675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3"/>
  <sheetViews>
    <sheetView topLeftCell="F1" workbookViewId="0">
      <selection activeCell="O18" sqref="O18"/>
    </sheetView>
  </sheetViews>
  <sheetFormatPr defaultRowHeight="15"/>
  <cols>
    <col min="1" max="1" width="13.85546875" bestFit="1" customWidth="1"/>
    <col min="4" max="4" width="7.42578125" customWidth="1"/>
    <col min="5" max="5" width="7.7109375" bestFit="1" customWidth="1"/>
    <col min="6" max="6" width="8.5703125" bestFit="1" customWidth="1"/>
    <col min="9" max="9" width="14.140625" bestFit="1" customWidth="1"/>
    <col min="14" max="14" width="8.5703125" bestFit="1" customWidth="1"/>
  </cols>
  <sheetData>
    <row r="1" spans="1:18">
      <c r="A1" t="s">
        <v>9</v>
      </c>
    </row>
    <row r="2" spans="1:18">
      <c r="A2" s="2" t="s">
        <v>12</v>
      </c>
      <c r="B2" s="2">
        <f>ROUNDUP(G15,0)</f>
        <v>104</v>
      </c>
      <c r="C2" s="2"/>
      <c r="D2" s="2"/>
      <c r="E2" s="2"/>
      <c r="F2" s="2"/>
      <c r="G2" s="2"/>
      <c r="I2" s="2" t="s">
        <v>12</v>
      </c>
      <c r="J2" s="2">
        <f>ROUNDUP(O15,0)</f>
        <v>47</v>
      </c>
      <c r="K2" s="2"/>
      <c r="L2" s="2"/>
      <c r="M2" s="2"/>
      <c r="Q2" s="2" t="s">
        <v>8</v>
      </c>
    </row>
    <row r="3" spans="1:18">
      <c r="A3" t="s">
        <v>0</v>
      </c>
      <c r="B3" t="s">
        <v>1</v>
      </c>
      <c r="C3" t="s">
        <v>2</v>
      </c>
      <c r="D3" t="s">
        <v>4</v>
      </c>
      <c r="E3" t="s">
        <v>5</v>
      </c>
      <c r="F3" s="2" t="s">
        <v>6</v>
      </c>
      <c r="G3" s="1" t="s">
        <v>3</v>
      </c>
      <c r="I3" t="s">
        <v>0</v>
      </c>
      <c r="J3" t="s">
        <v>1</v>
      </c>
      <c r="K3" t="s">
        <v>2</v>
      </c>
      <c r="L3" t="s">
        <v>4</v>
      </c>
      <c r="M3" t="s">
        <v>5</v>
      </c>
      <c r="N3" s="2" t="s">
        <v>6</v>
      </c>
      <c r="O3" s="1" t="s">
        <v>3</v>
      </c>
      <c r="Q3" t="s">
        <v>0</v>
      </c>
      <c r="R3" t="s">
        <v>1</v>
      </c>
    </row>
    <row r="4" spans="1:18">
      <c r="A4">
        <v>35</v>
      </c>
      <c r="B4">
        <v>9.5</v>
      </c>
      <c r="C4">
        <v>5.2999999999999999E-2</v>
      </c>
      <c r="D4">
        <v>0.41</v>
      </c>
      <c r="E4">
        <v>0.41</v>
      </c>
      <c r="F4" s="2">
        <f>D4*2</f>
        <v>0.82</v>
      </c>
      <c r="G4">
        <f>(B4/SQRT(3))/C4</f>
        <v>103.48731240191407</v>
      </c>
      <c r="I4">
        <v>35</v>
      </c>
      <c r="J4">
        <v>8.8000000000000007</v>
      </c>
      <c r="K4">
        <v>0.11</v>
      </c>
      <c r="L4">
        <v>0.85</v>
      </c>
      <c r="M4">
        <v>0.85</v>
      </c>
      <c r="N4" s="2">
        <f>L4*2</f>
        <v>1.7</v>
      </c>
      <c r="O4">
        <f>(J4/SQRT(3))/K4</f>
        <v>46.188021535170066</v>
      </c>
      <c r="Q4">
        <v>35</v>
      </c>
      <c r="R4">
        <v>9.6</v>
      </c>
    </row>
    <row r="5" spans="1:18">
      <c r="A5">
        <v>50</v>
      </c>
      <c r="B5">
        <v>13.3</v>
      </c>
      <c r="C5">
        <v>7.4999999999999997E-2</v>
      </c>
      <c r="D5">
        <v>0.86</v>
      </c>
      <c r="E5">
        <v>0.86</v>
      </c>
      <c r="F5" s="2">
        <f t="shared" ref="F5:F14" si="0">D5*2</f>
        <v>1.72</v>
      </c>
      <c r="G5">
        <f>(B5/SQRT(3))/C5</f>
        <v>102.38344773629365</v>
      </c>
      <c r="I5">
        <v>50</v>
      </c>
      <c r="J5">
        <v>12.7</v>
      </c>
      <c r="K5">
        <v>0.16</v>
      </c>
      <c r="L5">
        <v>1.75</v>
      </c>
      <c r="M5">
        <v>1.75</v>
      </c>
      <c r="N5" s="2">
        <f t="shared" ref="N5:N14" si="1">L5*2</f>
        <v>3.5</v>
      </c>
      <c r="O5">
        <f>(J5/SQRT(3))/K5</f>
        <v>45.827177616926548</v>
      </c>
      <c r="Q5">
        <v>50</v>
      </c>
      <c r="R5">
        <v>13.9</v>
      </c>
    </row>
    <row r="6" spans="1:18">
      <c r="A6">
        <v>100</v>
      </c>
      <c r="B6">
        <v>26.8</v>
      </c>
      <c r="C6">
        <v>0.15</v>
      </c>
      <c r="D6">
        <v>3.5</v>
      </c>
      <c r="E6">
        <v>3.5</v>
      </c>
      <c r="F6" s="2">
        <f t="shared" si="0"/>
        <v>7</v>
      </c>
      <c r="G6">
        <f>(B6/SQRT(3))/C6</f>
        <v>103.15324809521314</v>
      </c>
      <c r="I6">
        <v>100</v>
      </c>
      <c r="J6">
        <v>25.1</v>
      </c>
      <c r="K6">
        <v>0.31</v>
      </c>
      <c r="L6">
        <v>7.2</v>
      </c>
      <c r="M6">
        <v>7.2</v>
      </c>
      <c r="N6" s="2">
        <f t="shared" si="1"/>
        <v>14.4</v>
      </c>
      <c r="O6">
        <f>(J6/SQRT(3))/K6</f>
        <v>46.746747602127769</v>
      </c>
      <c r="Q6">
        <v>100</v>
      </c>
      <c r="R6">
        <v>27.9</v>
      </c>
    </row>
    <row r="7" spans="1:18">
      <c r="A7">
        <v>150</v>
      </c>
      <c r="B7">
        <v>39.799999999999997</v>
      </c>
      <c r="C7">
        <v>0.221</v>
      </c>
      <c r="D7">
        <v>7.77</v>
      </c>
      <c r="E7">
        <v>7.77</v>
      </c>
      <c r="F7" s="2">
        <f t="shared" si="0"/>
        <v>15.54</v>
      </c>
      <c r="G7">
        <f>(B7/SQRT(3))/C7</f>
        <v>103.97529734727196</v>
      </c>
      <c r="I7">
        <v>150</v>
      </c>
      <c r="J7">
        <v>37.1</v>
      </c>
      <c r="K7">
        <v>0.46</v>
      </c>
      <c r="L7">
        <v>15.3</v>
      </c>
      <c r="M7">
        <v>15.3</v>
      </c>
      <c r="N7" s="2">
        <f t="shared" si="1"/>
        <v>30.6</v>
      </c>
      <c r="O7">
        <f>(J7/SQRT(3))/K7</f>
        <v>46.564554319424161</v>
      </c>
      <c r="Q7">
        <v>150</v>
      </c>
      <c r="R7">
        <v>41.9</v>
      </c>
    </row>
    <row r="8" spans="1:18">
      <c r="A8">
        <v>200</v>
      </c>
      <c r="B8">
        <v>52.8</v>
      </c>
      <c r="C8">
        <v>0.3</v>
      </c>
      <c r="D8">
        <v>13.6</v>
      </c>
      <c r="E8">
        <v>13.6</v>
      </c>
      <c r="F8" s="2">
        <f t="shared" si="0"/>
        <v>27.2</v>
      </c>
      <c r="G8">
        <f>(B8/SQRT(3))/C8</f>
        <v>101.61364737737414</v>
      </c>
      <c r="I8">
        <v>200</v>
      </c>
      <c r="J8">
        <v>48.4</v>
      </c>
      <c r="K8">
        <v>0.6</v>
      </c>
      <c r="L8">
        <v>26</v>
      </c>
      <c r="M8">
        <v>26</v>
      </c>
      <c r="N8" s="2">
        <f t="shared" si="1"/>
        <v>52</v>
      </c>
      <c r="O8">
        <f>(J8/SQRT(3))/K8</f>
        <v>46.572921714629814</v>
      </c>
      <c r="Q8">
        <v>200</v>
      </c>
      <c r="R8">
        <v>56</v>
      </c>
    </row>
    <row r="9" spans="1:18">
      <c r="A9">
        <v>250</v>
      </c>
      <c r="B9">
        <v>65.400000000000006</v>
      </c>
      <c r="C9">
        <v>0.36</v>
      </c>
      <c r="D9">
        <v>19.3</v>
      </c>
      <c r="E9">
        <v>19.3</v>
      </c>
      <c r="F9" s="2">
        <f t="shared" si="0"/>
        <v>38.6</v>
      </c>
      <c r="G9">
        <f>(B9/SQRT(3))/C9</f>
        <v>104.88529890278204</v>
      </c>
      <c r="I9">
        <v>250</v>
      </c>
      <c r="J9">
        <v>58.8</v>
      </c>
      <c r="K9">
        <v>0.72</v>
      </c>
      <c r="L9">
        <v>38.299999999999997</v>
      </c>
      <c r="M9">
        <v>38.299999999999997</v>
      </c>
      <c r="N9" s="2">
        <f t="shared" si="1"/>
        <v>76.599999999999994</v>
      </c>
      <c r="O9">
        <f>(J9/SQRT(3))/K9</f>
        <v>47.150271983819437</v>
      </c>
      <c r="Q9">
        <v>250</v>
      </c>
      <c r="R9">
        <v>69.900000000000006</v>
      </c>
    </row>
    <row r="10" spans="1:18">
      <c r="A10">
        <v>300</v>
      </c>
      <c r="B10">
        <v>77.5</v>
      </c>
      <c r="C10">
        <v>0.43</v>
      </c>
      <c r="D10">
        <v>29.9</v>
      </c>
      <c r="E10">
        <v>29.9</v>
      </c>
      <c r="F10" s="2">
        <f t="shared" si="0"/>
        <v>59.8</v>
      </c>
      <c r="G10">
        <f>(B10/SQRT(3))/C10</f>
        <v>104.05731595859535</v>
      </c>
      <c r="I10">
        <v>300</v>
      </c>
      <c r="J10">
        <v>68.5</v>
      </c>
      <c r="K10">
        <v>0.84</v>
      </c>
      <c r="L10">
        <v>51.7</v>
      </c>
      <c r="M10">
        <v>51.7</v>
      </c>
      <c r="N10" s="2">
        <f t="shared" si="1"/>
        <v>103.4</v>
      </c>
      <c r="O10">
        <f>(J10/SQRT(3))/K10</f>
        <v>47.08153980891592</v>
      </c>
      <c r="Q10">
        <v>300</v>
      </c>
      <c r="R10">
        <v>83.7</v>
      </c>
    </row>
    <row r="11" spans="1:18">
      <c r="A11">
        <v>350</v>
      </c>
      <c r="B11">
        <v>89.5</v>
      </c>
      <c r="C11">
        <v>0.5</v>
      </c>
      <c r="D11">
        <v>39.799999999999997</v>
      </c>
      <c r="E11">
        <v>39.799999999999997</v>
      </c>
      <c r="F11" s="2">
        <f t="shared" si="0"/>
        <v>79.599999999999994</v>
      </c>
      <c r="G11">
        <f>(B11/SQRT(3))/C11</f>
        <v>103.34569818494302</v>
      </c>
      <c r="I11">
        <v>350</v>
      </c>
      <c r="J11">
        <v>77.400000000000006</v>
      </c>
      <c r="K11">
        <v>0.95</v>
      </c>
      <c r="L11">
        <v>66</v>
      </c>
      <c r="M11">
        <v>66</v>
      </c>
      <c r="N11" s="2">
        <f t="shared" si="1"/>
        <v>132</v>
      </c>
      <c r="O11">
        <f>(J11/SQRT(3))/K11</f>
        <v>47.038853510817937</v>
      </c>
      <c r="Q11">
        <v>350</v>
      </c>
      <c r="R11">
        <v>97.7</v>
      </c>
    </row>
    <row r="12" spans="1:18">
      <c r="A12">
        <v>400</v>
      </c>
      <c r="B12">
        <v>101.2</v>
      </c>
      <c r="C12">
        <v>0.56000000000000005</v>
      </c>
      <c r="D12">
        <v>50.8</v>
      </c>
      <c r="E12">
        <v>50.8</v>
      </c>
      <c r="F12" s="2">
        <f t="shared" si="0"/>
        <v>101.6</v>
      </c>
      <c r="G12">
        <f>(B12/SQRT(3))/C12</f>
        <v>104.3354415035538</v>
      </c>
      <c r="I12">
        <v>400</v>
      </c>
      <c r="J12">
        <v>85.5</v>
      </c>
      <c r="K12">
        <v>1.04</v>
      </c>
      <c r="L12">
        <v>80.599999999999994</v>
      </c>
      <c r="M12">
        <v>80.599999999999994</v>
      </c>
      <c r="N12" s="2">
        <f t="shared" si="1"/>
        <v>161.19999999999999</v>
      </c>
      <c r="O12">
        <f>(J12/SQRT(3))/K12</f>
        <v>47.464853861262505</v>
      </c>
      <c r="Q12">
        <v>400</v>
      </c>
      <c r="R12">
        <v>111.7</v>
      </c>
    </row>
    <row r="13" spans="1:18">
      <c r="A13">
        <v>450</v>
      </c>
      <c r="B13">
        <v>112.3</v>
      </c>
      <c r="C13">
        <v>0.62</v>
      </c>
      <c r="D13">
        <v>62.6</v>
      </c>
      <c r="E13">
        <v>62.6</v>
      </c>
      <c r="F13" s="2">
        <f t="shared" si="0"/>
        <v>125.2</v>
      </c>
      <c r="G13">
        <f>(B13/SQRT(3))/C13</f>
        <v>104.57489553224997</v>
      </c>
      <c r="I13">
        <v>450</v>
      </c>
      <c r="J13">
        <v>92.6</v>
      </c>
      <c r="K13">
        <v>1.1299999999999999</v>
      </c>
      <c r="L13">
        <v>94.7</v>
      </c>
      <c r="M13">
        <v>94.7</v>
      </c>
      <c r="N13" s="2">
        <f t="shared" si="1"/>
        <v>189.4</v>
      </c>
      <c r="O13">
        <f>(J13/SQRT(3))/K13</f>
        <v>47.312066307043672</v>
      </c>
      <c r="Q13">
        <v>450</v>
      </c>
      <c r="R13">
        <v>125.4</v>
      </c>
    </row>
    <row r="14" spans="1:18">
      <c r="A14">
        <v>500</v>
      </c>
      <c r="B14">
        <v>122.9</v>
      </c>
      <c r="C14">
        <v>0.68</v>
      </c>
      <c r="D14">
        <v>75</v>
      </c>
      <c r="E14">
        <v>75</v>
      </c>
      <c r="F14" s="2">
        <f t="shared" si="0"/>
        <v>150</v>
      </c>
      <c r="G14">
        <f>(B14/SQRT(3))/C14</f>
        <v>104.34757071088973</v>
      </c>
      <c r="I14">
        <v>500</v>
      </c>
      <c r="J14">
        <v>99.2</v>
      </c>
      <c r="K14">
        <v>1.21</v>
      </c>
      <c r="L14">
        <v>108.6</v>
      </c>
      <c r="M14">
        <v>108.6</v>
      </c>
      <c r="N14" s="2">
        <f t="shared" si="1"/>
        <v>217.2</v>
      </c>
      <c r="O14">
        <f>(J14/SQRT(3))/K14</f>
        <v>47.333179093893293</v>
      </c>
      <c r="Q14">
        <v>500</v>
      </c>
      <c r="R14">
        <v>139.30000000000001</v>
      </c>
    </row>
    <row r="15" spans="1:18">
      <c r="F15" t="s">
        <v>13</v>
      </c>
      <c r="G15">
        <f>SUM(G4:G14)/11</f>
        <v>103.65083397737098</v>
      </c>
      <c r="N15" t="s">
        <v>13</v>
      </c>
      <c r="O15">
        <f>SUM(O4:O14)/11</f>
        <v>46.843653395821008</v>
      </c>
    </row>
    <row r="20" spans="1:15">
      <c r="A20" s="2" t="s">
        <v>12</v>
      </c>
      <c r="B20" s="2">
        <f>ROUNDUP(G33,0)</f>
        <v>3</v>
      </c>
      <c r="C20" s="2"/>
      <c r="D20" s="2"/>
      <c r="E20" s="2"/>
      <c r="F20" s="2"/>
      <c r="G20" s="2"/>
      <c r="I20" s="2" t="s">
        <v>11</v>
      </c>
      <c r="J20">
        <f>ROUNDDOWN(O33,0)</f>
        <v>9</v>
      </c>
    </row>
    <row r="21" spans="1:15">
      <c r="A21" t="s">
        <v>0</v>
      </c>
      <c r="B21" t="s">
        <v>1</v>
      </c>
      <c r="C21" t="s">
        <v>2</v>
      </c>
      <c r="D21" t="s">
        <v>4</v>
      </c>
      <c r="E21" t="s">
        <v>5</v>
      </c>
      <c r="F21" s="2" t="s">
        <v>6</v>
      </c>
      <c r="G21" s="1" t="s">
        <v>3</v>
      </c>
      <c r="I21" t="s">
        <v>0</v>
      </c>
      <c r="J21" t="s">
        <v>1</v>
      </c>
      <c r="K21" t="s">
        <v>2</v>
      </c>
      <c r="L21" t="s">
        <v>4</v>
      </c>
      <c r="M21" t="s">
        <v>5</v>
      </c>
      <c r="N21" t="s">
        <v>6</v>
      </c>
      <c r="O21" s="1" t="s">
        <v>3</v>
      </c>
    </row>
    <row r="22" spans="1:15">
      <c r="A22">
        <v>35</v>
      </c>
      <c r="B22">
        <v>3.5</v>
      </c>
      <c r="C22">
        <v>0.8</v>
      </c>
      <c r="D22">
        <v>2.5</v>
      </c>
      <c r="E22">
        <v>2.5</v>
      </c>
      <c r="F22" s="2">
        <f>D22*2</f>
        <v>5</v>
      </c>
      <c r="G22">
        <f>(B22/SQRT(3))/C22</f>
        <v>2.5259074277046127</v>
      </c>
      <c r="I22">
        <v>35</v>
      </c>
      <c r="J22">
        <v>6.4</v>
      </c>
      <c r="K22">
        <v>0.41</v>
      </c>
      <c r="L22">
        <v>2.5</v>
      </c>
      <c r="M22">
        <v>2.5</v>
      </c>
      <c r="N22">
        <f>L22*2</f>
        <v>5</v>
      </c>
      <c r="O22">
        <f>(J22/SQRT(3))/K22</f>
        <v>9.0122968849112333</v>
      </c>
    </row>
    <row r="23" spans="1:15">
      <c r="A23">
        <v>50</v>
      </c>
      <c r="B23">
        <v>4.8</v>
      </c>
      <c r="C23">
        <v>1.08</v>
      </c>
      <c r="D23">
        <v>4.5</v>
      </c>
      <c r="E23">
        <v>4.5</v>
      </c>
      <c r="F23" s="2">
        <f t="shared" ref="F23:F32" si="2">D23*2</f>
        <v>9</v>
      </c>
      <c r="G23">
        <f>(B23/SQRT(3))/C23</f>
        <v>2.5660011963983367</v>
      </c>
      <c r="I23">
        <v>50</v>
      </c>
      <c r="J23">
        <v>9.4</v>
      </c>
      <c r="K23">
        <v>0.57999999999999996</v>
      </c>
      <c r="L23">
        <v>5</v>
      </c>
      <c r="M23">
        <v>5</v>
      </c>
      <c r="N23">
        <f t="shared" ref="N23:N32" si="3">L23*2</f>
        <v>10</v>
      </c>
      <c r="O23">
        <f>(J23/SQRT(3))/K23</f>
        <v>9.3570560868663506</v>
      </c>
    </row>
    <row r="24" spans="1:15">
      <c r="A24">
        <v>100</v>
      </c>
      <c r="B24">
        <v>7.4</v>
      </c>
      <c r="C24">
        <v>1.66</v>
      </c>
      <c r="D24">
        <v>10.6</v>
      </c>
      <c r="E24">
        <v>10.6</v>
      </c>
      <c r="F24" s="2">
        <f t="shared" si="2"/>
        <v>21.2</v>
      </c>
      <c r="G24">
        <f>(B24/SQRT(3))/C24</f>
        <v>2.5737301156645973</v>
      </c>
      <c r="I24">
        <v>100</v>
      </c>
      <c r="J24">
        <v>17.100000000000001</v>
      </c>
      <c r="K24">
        <v>1.05</v>
      </c>
      <c r="L24">
        <v>15.8</v>
      </c>
      <c r="M24">
        <v>15.8</v>
      </c>
      <c r="N24">
        <f t="shared" si="3"/>
        <v>31.6</v>
      </c>
      <c r="O24">
        <f>(J24/SQRT(3))/K24</f>
        <v>9.4025615268024776</v>
      </c>
    </row>
    <row r="25" spans="1:15">
      <c r="A25">
        <v>150</v>
      </c>
      <c r="B25">
        <v>8.6</v>
      </c>
      <c r="C25">
        <v>1.93</v>
      </c>
      <c r="D25">
        <v>14.3</v>
      </c>
      <c r="E25">
        <v>14.3</v>
      </c>
      <c r="F25" s="2">
        <f t="shared" si="2"/>
        <v>28.6</v>
      </c>
      <c r="G25">
        <f>(B25/SQRT(3))/C25</f>
        <v>2.5726488678915969</v>
      </c>
      <c r="I25">
        <v>150</v>
      </c>
      <c r="J25">
        <v>22.5</v>
      </c>
      <c r="K25">
        <v>1.39</v>
      </c>
      <c r="L25">
        <v>27.5</v>
      </c>
      <c r="M25">
        <v>27.5</v>
      </c>
      <c r="N25">
        <f t="shared" si="3"/>
        <v>55</v>
      </c>
      <c r="O25">
        <f>(J25/SQRT(3))/K25</f>
        <v>9.345597882565885</v>
      </c>
    </row>
    <row r="26" spans="1:15">
      <c r="A26">
        <v>200</v>
      </c>
      <c r="B26">
        <v>9.1999999999999993</v>
      </c>
      <c r="C26">
        <v>2.04</v>
      </c>
      <c r="D26">
        <v>16.5</v>
      </c>
      <c r="E26">
        <v>16.5</v>
      </c>
      <c r="F26" s="2">
        <f t="shared" si="2"/>
        <v>33</v>
      </c>
      <c r="G26">
        <f>(B26/SQRT(3))/C26</f>
        <v>2.6037365081100767</v>
      </c>
      <c r="I26">
        <v>200</v>
      </c>
      <c r="J26">
        <v>26.3</v>
      </c>
      <c r="K26">
        <v>1.62</v>
      </c>
      <c r="L26">
        <v>37.4</v>
      </c>
      <c r="M26">
        <v>37.4</v>
      </c>
      <c r="N26">
        <f t="shared" si="3"/>
        <v>74.8</v>
      </c>
      <c r="O26">
        <f>(J26/SQRT(3))/K26</f>
        <v>9.3730321479550351</v>
      </c>
    </row>
    <row r="27" spans="1:15">
      <c r="A27">
        <v>250</v>
      </c>
      <c r="B27">
        <v>9.6</v>
      </c>
      <c r="C27">
        <v>2.1</v>
      </c>
      <c r="D27">
        <v>17.7</v>
      </c>
      <c r="E27">
        <v>17.7</v>
      </c>
      <c r="F27" s="2">
        <f t="shared" si="2"/>
        <v>35.4</v>
      </c>
      <c r="G27">
        <f>(B27/SQRT(3))/C27</f>
        <v>2.639315516295432</v>
      </c>
      <c r="I27">
        <v>250</v>
      </c>
      <c r="J27">
        <v>28.8</v>
      </c>
      <c r="K27">
        <v>1.77</v>
      </c>
      <c r="L27">
        <v>44.9</v>
      </c>
      <c r="M27">
        <v>44.9</v>
      </c>
      <c r="N27">
        <f t="shared" si="3"/>
        <v>89.8</v>
      </c>
      <c r="O27">
        <f>(J27/SQRT(3))/K27</f>
        <v>9.3941738715600138</v>
      </c>
    </row>
    <row r="28" spans="1:15">
      <c r="A28">
        <v>300</v>
      </c>
      <c r="B28">
        <v>9.8000000000000007</v>
      </c>
      <c r="C28">
        <v>2.15</v>
      </c>
      <c r="D28">
        <v>18.5</v>
      </c>
      <c r="E28">
        <v>18.5</v>
      </c>
      <c r="F28" s="2">
        <f t="shared" si="2"/>
        <v>37</v>
      </c>
      <c r="G28">
        <f>(B28/SQRT(3))/C28</f>
        <v>2.6316430874689924</v>
      </c>
      <c r="I28">
        <v>300</v>
      </c>
      <c r="J28">
        <v>30.5</v>
      </c>
      <c r="K28">
        <v>1.87</v>
      </c>
      <c r="L28">
        <v>50.6</v>
      </c>
      <c r="M28">
        <v>50.6</v>
      </c>
      <c r="N28">
        <f t="shared" si="3"/>
        <v>101.2</v>
      </c>
      <c r="O28">
        <f>(J28/SQRT(3))/K28</f>
        <v>9.4166755135206337</v>
      </c>
    </row>
    <row r="29" spans="1:15">
      <c r="A29">
        <v>350</v>
      </c>
      <c r="B29">
        <v>9.9</v>
      </c>
      <c r="C29">
        <v>2.17</v>
      </c>
      <c r="D29">
        <v>19</v>
      </c>
      <c r="E29">
        <v>19</v>
      </c>
      <c r="F29" s="2">
        <f t="shared" si="2"/>
        <v>38</v>
      </c>
      <c r="G29">
        <f>(B29/SQRT(3))/C29</f>
        <v>2.6339943156577403</v>
      </c>
      <c r="I29">
        <v>350</v>
      </c>
      <c r="J29">
        <v>31.7</v>
      </c>
      <c r="K29">
        <v>1.95</v>
      </c>
      <c r="L29">
        <v>55</v>
      </c>
      <c r="M29">
        <v>55</v>
      </c>
      <c r="N29">
        <f t="shared" si="3"/>
        <v>110</v>
      </c>
      <c r="O29">
        <f>(J29/SQRT(3))/K29</f>
        <v>9.385642837595455</v>
      </c>
    </row>
    <row r="30" spans="1:15">
      <c r="A30">
        <v>400</v>
      </c>
      <c r="B30">
        <v>10</v>
      </c>
      <c r="C30">
        <v>2.2000000000000002</v>
      </c>
      <c r="D30">
        <v>19.399999999999999</v>
      </c>
      <c r="E30">
        <v>19.399999999999999</v>
      </c>
      <c r="F30" s="2">
        <f t="shared" si="2"/>
        <v>38.799999999999997</v>
      </c>
      <c r="G30">
        <f>(B30/SQRT(3))/C30</f>
        <v>2.6243194054073897</v>
      </c>
      <c r="I30">
        <v>400</v>
      </c>
      <c r="J30">
        <v>32.700000000000003</v>
      </c>
      <c r="K30">
        <v>1.99</v>
      </c>
      <c r="L30">
        <v>58.3</v>
      </c>
      <c r="M30">
        <v>58.3</v>
      </c>
      <c r="N30">
        <f t="shared" si="3"/>
        <v>116.6</v>
      </c>
      <c r="O30">
        <f>(J30/SQRT(3))/K30</f>
        <v>9.4871124635682236</v>
      </c>
    </row>
    <row r="31" spans="1:15">
      <c r="A31">
        <v>450</v>
      </c>
      <c r="B31">
        <v>10.1</v>
      </c>
      <c r="C31">
        <v>2.21</v>
      </c>
      <c r="D31">
        <v>19.600000000000001</v>
      </c>
      <c r="E31">
        <v>19.600000000000001</v>
      </c>
      <c r="F31" s="2">
        <f t="shared" si="2"/>
        <v>39.200000000000003</v>
      </c>
      <c r="G31">
        <f>(B31/SQRT(3))/C31</f>
        <v>2.638569103536299</v>
      </c>
      <c r="I31">
        <v>450</v>
      </c>
      <c r="J31">
        <v>33.4</v>
      </c>
      <c r="K31">
        <v>2.02</v>
      </c>
      <c r="L31">
        <v>60.9</v>
      </c>
      <c r="M31">
        <v>60.9</v>
      </c>
      <c r="N31">
        <f t="shared" si="3"/>
        <v>121.8</v>
      </c>
      <c r="O31">
        <f>(J31/SQRT(3))/K31</f>
        <v>9.5462866291750004</v>
      </c>
    </row>
    <row r="32" spans="1:15">
      <c r="A32">
        <v>500</v>
      </c>
      <c r="B32">
        <v>10.1</v>
      </c>
      <c r="C32">
        <v>2.2200000000000002</v>
      </c>
      <c r="D32">
        <v>19.8</v>
      </c>
      <c r="E32">
        <v>19.8</v>
      </c>
      <c r="F32" s="2">
        <f t="shared" si="2"/>
        <v>39.6</v>
      </c>
      <c r="G32">
        <f>(B32/SQRT(3))/C32</f>
        <v>2.6266836571239729</v>
      </c>
      <c r="I32">
        <v>500</v>
      </c>
      <c r="J32">
        <v>33.9</v>
      </c>
      <c r="K32">
        <v>2.0499999999999998</v>
      </c>
      <c r="L32">
        <v>63</v>
      </c>
      <c r="M32">
        <v>63</v>
      </c>
      <c r="N32">
        <f t="shared" si="3"/>
        <v>126</v>
      </c>
      <c r="O32">
        <f>(J32/SQRT(3))/K32</f>
        <v>9.5474020124528369</v>
      </c>
    </row>
    <row r="33" spans="6:15">
      <c r="F33" t="s">
        <v>13</v>
      </c>
      <c r="G33">
        <f>SUM(G22:G32)/11</f>
        <v>2.6033226546599129</v>
      </c>
      <c r="N33" s="1" t="s">
        <v>10</v>
      </c>
      <c r="O33">
        <f>SUM(O22:O32)/11</f>
        <v>9.3879852597248306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3"/>
  <sheetViews>
    <sheetView tabSelected="1" workbookViewId="0">
      <selection activeCell="M18" sqref="M18"/>
    </sheetView>
  </sheetViews>
  <sheetFormatPr defaultRowHeight="15"/>
  <cols>
    <col min="1" max="1" width="13.85546875" bestFit="1" customWidth="1"/>
    <col min="2" max="2" width="9.5703125" bestFit="1" customWidth="1"/>
    <col min="9" max="9" width="13.85546875" bestFit="1" customWidth="1"/>
    <col min="17" max="17" width="8.5703125" bestFit="1" customWidth="1"/>
  </cols>
  <sheetData>
    <row r="1" spans="1:18">
      <c r="A1" t="s">
        <v>7</v>
      </c>
    </row>
    <row r="2" spans="1:18">
      <c r="A2" s="2" t="s">
        <v>12</v>
      </c>
      <c r="B2" s="2">
        <f>ROUNDUP(G15,0)</f>
        <v>105</v>
      </c>
      <c r="C2" s="2"/>
      <c r="D2" s="2"/>
      <c r="E2" s="2"/>
      <c r="F2" s="2"/>
      <c r="G2" s="2"/>
      <c r="H2" s="2"/>
      <c r="I2" s="2" t="s">
        <v>12</v>
      </c>
      <c r="J2" s="2">
        <f>ROUNDDOWN(O15,0)</f>
        <v>38</v>
      </c>
      <c r="K2" s="2"/>
      <c r="L2" s="2"/>
      <c r="M2" s="2"/>
      <c r="N2" s="2"/>
      <c r="O2" s="2"/>
      <c r="P2" s="2"/>
      <c r="Q2" s="2" t="s">
        <v>8</v>
      </c>
    </row>
    <row r="3" spans="1:18">
      <c r="A3" t="s">
        <v>0</v>
      </c>
      <c r="B3" t="s">
        <v>1</v>
      </c>
      <c r="C3" t="s">
        <v>2</v>
      </c>
      <c r="D3" t="s">
        <v>4</v>
      </c>
      <c r="E3" s="1" t="s">
        <v>5</v>
      </c>
      <c r="F3" s="3" t="s">
        <v>6</v>
      </c>
      <c r="G3" s="1" t="s">
        <v>3</v>
      </c>
      <c r="I3" t="s">
        <v>0</v>
      </c>
      <c r="J3" t="s">
        <v>1</v>
      </c>
      <c r="K3" t="s">
        <v>2</v>
      </c>
      <c r="L3" t="s">
        <v>4</v>
      </c>
      <c r="M3" t="s">
        <v>5</v>
      </c>
      <c r="N3" s="3" t="s">
        <v>6</v>
      </c>
      <c r="O3" s="1" t="s">
        <v>3</v>
      </c>
      <c r="Q3" t="s">
        <v>0</v>
      </c>
      <c r="R3" t="s">
        <v>1</v>
      </c>
    </row>
    <row r="4" spans="1:18">
      <c r="A4">
        <v>35</v>
      </c>
      <c r="B4">
        <v>9.6999999999999993</v>
      </c>
      <c r="C4">
        <v>5.5E-2</v>
      </c>
      <c r="D4">
        <v>0.45</v>
      </c>
      <c r="E4">
        <v>0.45</v>
      </c>
      <c r="F4" s="2">
        <f>D4+E4</f>
        <v>0.9</v>
      </c>
      <c r="G4">
        <f>(B4/SQRT(3))/C4</f>
        <v>101.82359292980672</v>
      </c>
      <c r="I4">
        <v>35</v>
      </c>
      <c r="J4">
        <v>9</v>
      </c>
      <c r="K4">
        <v>0.14000000000000001</v>
      </c>
      <c r="L4">
        <v>1.05</v>
      </c>
      <c r="M4">
        <v>1.05</v>
      </c>
      <c r="N4" s="2">
        <f>L4+M4</f>
        <v>2.1</v>
      </c>
      <c r="O4">
        <f>(J4/SQRT(3))/K4</f>
        <v>37.115374447904514</v>
      </c>
      <c r="Q4">
        <v>35</v>
      </c>
      <c r="R4">
        <v>10.1</v>
      </c>
    </row>
    <row r="5" spans="1:18">
      <c r="A5">
        <v>50</v>
      </c>
      <c r="B5">
        <v>14</v>
      </c>
      <c r="C5">
        <v>7.9000000000000001E-2</v>
      </c>
      <c r="D5">
        <v>0.95</v>
      </c>
      <c r="E5">
        <v>0.95</v>
      </c>
      <c r="F5" s="2">
        <f>D5+E5</f>
        <v>1.9</v>
      </c>
      <c r="G5">
        <f>(B5/SQRT(3))/C5</f>
        <v>102.31523757790836</v>
      </c>
      <c r="I5">
        <v>50</v>
      </c>
      <c r="J5">
        <v>13.1</v>
      </c>
      <c r="K5">
        <v>0.2</v>
      </c>
      <c r="L5">
        <v>2.25</v>
      </c>
      <c r="M5">
        <v>2.25</v>
      </c>
      <c r="N5" s="2">
        <f t="shared" ref="N5:N14" si="0">L5+M5</f>
        <v>4.5</v>
      </c>
      <c r="O5">
        <f>(J5/SQRT(3))/K5</f>
        <v>37.816442631920488</v>
      </c>
      <c r="Q5">
        <v>50</v>
      </c>
      <c r="R5">
        <v>14.7</v>
      </c>
    </row>
    <row r="6" spans="1:18">
      <c r="A6">
        <v>100</v>
      </c>
      <c r="B6">
        <v>28.1</v>
      </c>
      <c r="C6">
        <v>0.16</v>
      </c>
      <c r="D6">
        <v>3.8</v>
      </c>
      <c r="E6">
        <v>3.8</v>
      </c>
      <c r="F6" s="2">
        <f>D6+E6</f>
        <v>7.6</v>
      </c>
      <c r="G6">
        <f>(B6/SQRT(3))/C6</f>
        <v>101.39714102642803</v>
      </c>
      <c r="I6">
        <v>100</v>
      </c>
      <c r="J6">
        <v>25.8</v>
      </c>
      <c r="K6">
        <v>0.39</v>
      </c>
      <c r="L6">
        <v>9.1999999999999993</v>
      </c>
      <c r="M6">
        <v>9.1999999999999993</v>
      </c>
      <c r="N6" s="2">
        <f t="shared" si="0"/>
        <v>18.399999999999999</v>
      </c>
      <c r="O6">
        <f>(J6/SQRT(3))/K6</f>
        <v>38.193940884852168</v>
      </c>
      <c r="Q6">
        <v>100</v>
      </c>
      <c r="R6">
        <v>29.3</v>
      </c>
    </row>
    <row r="7" spans="1:18">
      <c r="A7">
        <v>150</v>
      </c>
      <c r="B7">
        <v>41.9</v>
      </c>
      <c r="C7">
        <v>0.23</v>
      </c>
      <c r="D7">
        <v>8.6</v>
      </c>
      <c r="E7">
        <v>8.6</v>
      </c>
      <c r="F7" s="2">
        <f>D7+E7</f>
        <v>17.2</v>
      </c>
      <c r="G7">
        <f>(B7/SQRT(3))/C7</f>
        <v>105.17815773497965</v>
      </c>
      <c r="I7">
        <v>150</v>
      </c>
      <c r="J7">
        <v>38</v>
      </c>
      <c r="K7">
        <v>0.57999999999999996</v>
      </c>
      <c r="L7">
        <v>19.600000000000001</v>
      </c>
      <c r="M7">
        <v>19.600000000000001</v>
      </c>
      <c r="N7" s="2">
        <f t="shared" si="0"/>
        <v>39.200000000000003</v>
      </c>
      <c r="O7">
        <f>(J7/SQRT(3))/K7</f>
        <v>37.82639694690652</v>
      </c>
      <c r="Q7">
        <v>150</v>
      </c>
      <c r="R7">
        <v>44.1</v>
      </c>
    </row>
    <row r="8" spans="1:18">
      <c r="A8">
        <v>200</v>
      </c>
      <c r="B8">
        <v>55.6</v>
      </c>
      <c r="C8">
        <v>0.31</v>
      </c>
      <c r="D8">
        <v>14.9</v>
      </c>
      <c r="E8">
        <v>14.9</v>
      </c>
      <c r="F8" s="2">
        <f>D8+E8</f>
        <v>29.8</v>
      </c>
      <c r="G8">
        <f>(B8/SQRT(3))/C8</f>
        <v>103.55056440949419</v>
      </c>
      <c r="I8">
        <v>200</v>
      </c>
      <c r="J8">
        <v>49.3</v>
      </c>
      <c r="K8">
        <v>0.75</v>
      </c>
      <c r="L8">
        <v>32.9</v>
      </c>
      <c r="M8">
        <v>32.9</v>
      </c>
      <c r="N8" s="2">
        <f t="shared" si="0"/>
        <v>65.8</v>
      </c>
      <c r="O8">
        <f>(J8/SQRT(3))/K8</f>
        <v>37.9511576947314</v>
      </c>
      <c r="Q8">
        <v>200</v>
      </c>
      <c r="R8">
        <v>58.8</v>
      </c>
    </row>
    <row r="9" spans="1:18">
      <c r="A9">
        <v>250</v>
      </c>
      <c r="B9">
        <v>68.7</v>
      </c>
      <c r="C9">
        <v>0.38</v>
      </c>
      <c r="D9">
        <v>23.4</v>
      </c>
      <c r="E9">
        <v>23.4</v>
      </c>
      <c r="F9" s="2">
        <f>D9+E9</f>
        <v>46.8</v>
      </c>
      <c r="G9">
        <f>(B9/SQRT(3))/C9</f>
        <v>104.37885129822972</v>
      </c>
      <c r="I9">
        <v>250</v>
      </c>
      <c r="J9">
        <v>59.4</v>
      </c>
      <c r="K9">
        <v>0.9</v>
      </c>
      <c r="L9">
        <v>47.8</v>
      </c>
      <c r="M9">
        <v>47.8</v>
      </c>
      <c r="N9" s="2">
        <f t="shared" si="0"/>
        <v>95.6</v>
      </c>
      <c r="O9">
        <f>(J9/SQRT(3))/K9</f>
        <v>38.105117766515299</v>
      </c>
      <c r="Q9">
        <v>250</v>
      </c>
      <c r="R9">
        <v>73.2</v>
      </c>
    </row>
    <row r="10" spans="1:18">
      <c r="A10">
        <v>300</v>
      </c>
      <c r="B10">
        <v>81.3</v>
      </c>
      <c r="C10">
        <v>0.45</v>
      </c>
      <c r="D10">
        <v>32.700000000000003</v>
      </c>
      <c r="E10">
        <v>32.700000000000003</v>
      </c>
      <c r="F10" s="2">
        <f>D10+E10</f>
        <v>65.400000000000006</v>
      </c>
      <c r="G10">
        <f>(B10/SQRT(3))/C10</f>
        <v>104.30794863359239</v>
      </c>
      <c r="I10">
        <v>300</v>
      </c>
      <c r="J10">
        <v>68.400000000000006</v>
      </c>
      <c r="K10">
        <v>1.04</v>
      </c>
      <c r="L10">
        <v>63.6</v>
      </c>
      <c r="M10">
        <v>63.6</v>
      </c>
      <c r="N10" s="2">
        <f t="shared" si="0"/>
        <v>127.2</v>
      </c>
      <c r="O10">
        <f>(J10/SQRT(3))/K10</f>
        <v>37.971883089010007</v>
      </c>
      <c r="Q10">
        <v>300</v>
      </c>
      <c r="R10">
        <v>87.5</v>
      </c>
    </row>
    <row r="11" spans="1:18">
      <c r="A11">
        <v>350</v>
      </c>
      <c r="B11">
        <v>93.7</v>
      </c>
      <c r="C11">
        <v>0.52</v>
      </c>
      <c r="D11">
        <v>43.5</v>
      </c>
      <c r="E11">
        <v>43.5</v>
      </c>
      <c r="F11" s="2">
        <f>D11+E11</f>
        <v>87</v>
      </c>
      <c r="G11">
        <f>(B11/SQRT(3))/C11</f>
        <v>104.03407735205373</v>
      </c>
      <c r="I11">
        <v>350</v>
      </c>
      <c r="J11">
        <v>76.8</v>
      </c>
      <c r="K11">
        <v>1.1599999999999999</v>
      </c>
      <c r="L11">
        <v>79.900000000000006</v>
      </c>
      <c r="M11">
        <v>79.900000000000006</v>
      </c>
      <c r="N11" s="2">
        <f t="shared" si="0"/>
        <v>159.80000000000001</v>
      </c>
      <c r="O11">
        <f>(J11/SQRT(3))/K11</f>
        <v>38.224569546347638</v>
      </c>
      <c r="Q11">
        <v>350</v>
      </c>
      <c r="R11">
        <v>101.9</v>
      </c>
    </row>
    <row r="12" spans="1:18">
      <c r="A12">
        <v>400</v>
      </c>
      <c r="B12">
        <v>105.7</v>
      </c>
      <c r="C12">
        <v>0.52</v>
      </c>
      <c r="D12">
        <v>55.3</v>
      </c>
      <c r="E12">
        <v>55.3</v>
      </c>
      <c r="F12" s="2">
        <f>D12+E12</f>
        <v>110.6</v>
      </c>
      <c r="G12">
        <f>(B12/SQRT(3))/C12</f>
        <v>117.35754510258354</v>
      </c>
      <c r="I12">
        <v>400</v>
      </c>
      <c r="J12">
        <v>84.2</v>
      </c>
      <c r="K12">
        <v>1.27</v>
      </c>
      <c r="L12">
        <v>96.2</v>
      </c>
      <c r="M12">
        <v>96.2</v>
      </c>
      <c r="N12" s="2">
        <f t="shared" si="0"/>
        <v>192.4</v>
      </c>
      <c r="O12">
        <f>(J12/SQRT(3))/K12</f>
        <v>38.277868240761016</v>
      </c>
      <c r="Q12">
        <v>400</v>
      </c>
      <c r="R12">
        <v>116.2</v>
      </c>
    </row>
    <row r="13" spans="1:18">
      <c r="A13">
        <v>450</v>
      </c>
      <c r="B13">
        <v>117</v>
      </c>
      <c r="C13">
        <v>0.65</v>
      </c>
      <c r="D13">
        <v>67.900000000000006</v>
      </c>
      <c r="E13">
        <v>67.900000000000006</v>
      </c>
      <c r="F13" s="2">
        <f>D13+E13</f>
        <v>135.80000000000001</v>
      </c>
      <c r="G13">
        <f>(B13/SQRT(3))/C13</f>
        <v>103.92304845413264</v>
      </c>
      <c r="I13">
        <v>450</v>
      </c>
      <c r="J13">
        <v>90.7</v>
      </c>
      <c r="K13">
        <v>1.37</v>
      </c>
      <c r="L13">
        <v>111.6</v>
      </c>
      <c r="M13">
        <v>111.6</v>
      </c>
      <c r="N13" s="2">
        <f t="shared" si="0"/>
        <v>223.2</v>
      </c>
      <c r="O13">
        <f>(J13/SQRT(3))/K13</f>
        <v>38.223116361678144</v>
      </c>
      <c r="Q13">
        <v>450</v>
      </c>
      <c r="R13">
        <v>130.19999999999999</v>
      </c>
    </row>
    <row r="14" spans="1:18">
      <c r="A14">
        <v>500</v>
      </c>
      <c r="B14">
        <v>128</v>
      </c>
      <c r="C14">
        <v>0.7</v>
      </c>
      <c r="D14">
        <v>81.2</v>
      </c>
      <c r="E14">
        <v>81.2</v>
      </c>
      <c r="F14" s="2">
        <f>D14+E14</f>
        <v>162.4</v>
      </c>
      <c r="G14">
        <f>(B14/SQRT(3))/C14</f>
        <v>105.5726206518173</v>
      </c>
      <c r="I14">
        <v>500</v>
      </c>
      <c r="J14">
        <v>96.4</v>
      </c>
      <c r="K14">
        <v>1.45</v>
      </c>
      <c r="L14">
        <v>126.4</v>
      </c>
      <c r="M14">
        <v>126.4</v>
      </c>
      <c r="N14" s="2">
        <f t="shared" si="0"/>
        <v>252.8</v>
      </c>
      <c r="O14">
        <f>(J14/SQRT(3))/K14</f>
        <v>38.383838586124092</v>
      </c>
      <c r="Q14">
        <v>500</v>
      </c>
      <c r="R14">
        <v>144.30000000000001</v>
      </c>
    </row>
    <row r="15" spans="1:18">
      <c r="F15" t="s">
        <v>10</v>
      </c>
      <c r="G15">
        <f>SUM(G4:G14)/11</f>
        <v>104.89443501554783</v>
      </c>
      <c r="N15" t="s">
        <v>10</v>
      </c>
      <c r="O15">
        <f>SUM(O4:O14)/11</f>
        <v>38.00815510879557</v>
      </c>
    </row>
    <row r="20" spans="1:15">
      <c r="A20" s="2" t="s">
        <v>12</v>
      </c>
      <c r="B20" s="2">
        <f>ROUNDUP(G33,0)</f>
        <v>43</v>
      </c>
      <c r="C20" s="2"/>
      <c r="D20" s="2"/>
      <c r="E20" s="2"/>
      <c r="F20" s="2"/>
      <c r="G20" s="2"/>
      <c r="H20" s="2"/>
      <c r="I20" s="2" t="s">
        <v>12</v>
      </c>
      <c r="J20">
        <f>ROUNDUP(O33,0)</f>
        <v>2</v>
      </c>
    </row>
    <row r="21" spans="1:15">
      <c r="A21" t="s">
        <v>0</v>
      </c>
      <c r="B21" t="s">
        <v>1</v>
      </c>
      <c r="C21" t="s">
        <v>2</v>
      </c>
      <c r="D21" t="s">
        <v>4</v>
      </c>
      <c r="E21" t="s">
        <v>5</v>
      </c>
      <c r="F21" s="2" t="s">
        <v>6</v>
      </c>
      <c r="G21" s="1" t="s">
        <v>3</v>
      </c>
      <c r="I21" t="s">
        <v>0</v>
      </c>
      <c r="J21" t="s">
        <v>1</v>
      </c>
      <c r="K21" t="s">
        <v>2</v>
      </c>
      <c r="L21" t="s">
        <v>4</v>
      </c>
      <c r="M21" t="s">
        <v>5</v>
      </c>
      <c r="N21" s="2" t="s">
        <v>6</v>
      </c>
      <c r="O21" s="1" t="s">
        <v>3</v>
      </c>
    </row>
    <row r="22" spans="1:15">
      <c r="A22">
        <v>35</v>
      </c>
      <c r="B22">
        <v>9.1999999999999993</v>
      </c>
      <c r="C22">
        <v>0.13</v>
      </c>
      <c r="D22">
        <v>1</v>
      </c>
      <c r="E22">
        <v>1</v>
      </c>
      <c r="F22" s="2">
        <f>D22*2</f>
        <v>2</v>
      </c>
      <c r="G22">
        <f>(B22/SQRT(3))/C22</f>
        <v>40.858634434958127</v>
      </c>
      <c r="I22">
        <v>35</v>
      </c>
      <c r="J22">
        <v>3.1</v>
      </c>
      <c r="K22">
        <v>0.9</v>
      </c>
      <c r="L22">
        <v>2.6</v>
      </c>
      <c r="M22">
        <v>2.6</v>
      </c>
      <c r="N22" s="2">
        <f>2*L22</f>
        <v>5.2</v>
      </c>
      <c r="O22">
        <f>(J22/SQRT(3))/K22</f>
        <v>1.9886509272087112</v>
      </c>
    </row>
    <row r="23" spans="1:15">
      <c r="A23">
        <v>50</v>
      </c>
      <c r="B23">
        <v>13.3</v>
      </c>
      <c r="C23">
        <v>0.18</v>
      </c>
      <c r="D23">
        <v>2.1</v>
      </c>
      <c r="E23">
        <v>2.1</v>
      </c>
      <c r="F23" s="2">
        <f t="shared" ref="F23:F32" si="1">D23*2</f>
        <v>4.2</v>
      </c>
      <c r="G23">
        <f>(B23/SQRT(3))/C23</f>
        <v>42.659769890122355</v>
      </c>
      <c r="I23">
        <v>50</v>
      </c>
      <c r="J23">
        <v>4.2</v>
      </c>
      <c r="K23">
        <v>1.22</v>
      </c>
      <c r="L23">
        <v>4.5999999999999996</v>
      </c>
      <c r="M23">
        <v>4.5999999999999996</v>
      </c>
      <c r="N23" s="2">
        <f t="shared" ref="N23:N32" si="2">2*L23</f>
        <v>9.1999999999999993</v>
      </c>
      <c r="O23">
        <f>(J23/SQRT(3))/K23</f>
        <v>1.9875992873741217</v>
      </c>
    </row>
    <row r="24" spans="1:15">
      <c r="A24">
        <v>100</v>
      </c>
      <c r="B24">
        <v>26.2</v>
      </c>
      <c r="C24">
        <v>0.36</v>
      </c>
      <c r="D24">
        <v>8.5</v>
      </c>
      <c r="E24">
        <v>8.5</v>
      </c>
      <c r="F24" s="2">
        <f t="shared" si="1"/>
        <v>17</v>
      </c>
      <c r="G24">
        <f>(B24/SQRT(3))/C24</f>
        <v>42.018269591022772</v>
      </c>
      <c r="I24">
        <v>100</v>
      </c>
      <c r="J24">
        <v>6.4</v>
      </c>
      <c r="K24">
        <v>1.87</v>
      </c>
      <c r="L24">
        <v>10.5</v>
      </c>
      <c r="M24">
        <v>10.5</v>
      </c>
      <c r="N24" s="2">
        <f t="shared" si="2"/>
        <v>21</v>
      </c>
      <c r="O24">
        <f>(J24/SQRT(3))/K24</f>
        <v>1.9759581405420348</v>
      </c>
    </row>
    <row r="25" spans="1:15">
      <c r="A25">
        <v>150</v>
      </c>
      <c r="B25">
        <v>38.700000000000003</v>
      </c>
      <c r="C25">
        <v>0.52</v>
      </c>
      <c r="D25">
        <v>18.100000000000001</v>
      </c>
      <c r="E25">
        <v>18.100000000000001</v>
      </c>
      <c r="F25" s="2">
        <f t="shared" si="1"/>
        <v>36.200000000000003</v>
      </c>
      <c r="G25">
        <f>(B25/SQRT(3))/C25</f>
        <v>42.968183495458689</v>
      </c>
      <c r="I25">
        <v>150</v>
      </c>
      <c r="J25">
        <v>7.3</v>
      </c>
      <c r="K25">
        <v>2.13</v>
      </c>
      <c r="L25">
        <v>14.1</v>
      </c>
      <c r="M25">
        <v>14.1</v>
      </c>
      <c r="N25" s="2">
        <f t="shared" si="2"/>
        <v>28.2</v>
      </c>
      <c r="O25">
        <f>(J25/SQRT(3))/K25</f>
        <v>1.9787121901804077</v>
      </c>
    </row>
    <row r="26" spans="1:15">
      <c r="A26">
        <v>200</v>
      </c>
      <c r="B26">
        <v>50.4</v>
      </c>
      <c r="C26">
        <v>0.68</v>
      </c>
      <c r="D26">
        <v>30.5</v>
      </c>
      <c r="E26">
        <v>30.5</v>
      </c>
      <c r="F26" s="2">
        <f t="shared" si="1"/>
        <v>61</v>
      </c>
      <c r="G26">
        <f>(B26/SQRT(3))/C26</f>
        <v>42.791843481113439</v>
      </c>
      <c r="I26">
        <v>200</v>
      </c>
      <c r="J26">
        <v>7.8</v>
      </c>
      <c r="K26">
        <v>2.27</v>
      </c>
      <c r="L26">
        <v>15.7</v>
      </c>
      <c r="M26">
        <v>15.7</v>
      </c>
      <c r="N26" s="2">
        <f t="shared" si="2"/>
        <v>31.4</v>
      </c>
      <c r="O26">
        <f>(J26/SQRT(3))/K26</f>
        <v>1.9838467399467319</v>
      </c>
    </row>
    <row r="27" spans="1:15">
      <c r="A27">
        <v>250</v>
      </c>
      <c r="B27">
        <v>61.1</v>
      </c>
      <c r="C27">
        <v>0.82</v>
      </c>
      <c r="D27">
        <v>44.7</v>
      </c>
      <c r="E27">
        <v>44.7</v>
      </c>
      <c r="F27" s="2">
        <f t="shared" si="1"/>
        <v>89.4</v>
      </c>
      <c r="G27">
        <f>(B27/SQRT(3))/C27</f>
        <v>43.019635911568457</v>
      </c>
      <c r="I27">
        <v>250</v>
      </c>
      <c r="J27">
        <v>8.1</v>
      </c>
      <c r="K27">
        <v>2.34</v>
      </c>
      <c r="L27">
        <v>16.7</v>
      </c>
      <c r="M27">
        <v>16.7</v>
      </c>
      <c r="N27" s="2">
        <f t="shared" si="2"/>
        <v>33.4</v>
      </c>
      <c r="O27">
        <f>(J27/SQRT(3))/K27</f>
        <v>1.998520162579474</v>
      </c>
    </row>
    <row r="28" spans="1:15">
      <c r="A28">
        <v>300</v>
      </c>
      <c r="B28">
        <v>70.8</v>
      </c>
      <c r="C28">
        <v>0.95</v>
      </c>
      <c r="D28">
        <v>60</v>
      </c>
      <c r="E28">
        <v>60</v>
      </c>
      <c r="F28" s="2">
        <f t="shared" si="1"/>
        <v>120</v>
      </c>
      <c r="G28">
        <f>(B28/SQRT(3))/C28</f>
        <v>43.02778848276369</v>
      </c>
      <c r="I28">
        <v>300</v>
      </c>
      <c r="J28">
        <v>8.1999999999999993</v>
      </c>
      <c r="K28">
        <v>2.4</v>
      </c>
      <c r="L28">
        <v>17.3</v>
      </c>
      <c r="M28">
        <v>17.3</v>
      </c>
      <c r="N28" s="2">
        <f t="shared" si="2"/>
        <v>34.6</v>
      </c>
      <c r="O28">
        <f>(J28/SQRT(3))/K28</f>
        <v>1.9726134197312215</v>
      </c>
    </row>
    <row r="29" spans="1:15">
      <c r="A29">
        <v>350</v>
      </c>
      <c r="B29">
        <v>79.8</v>
      </c>
      <c r="C29">
        <v>1.06</v>
      </c>
      <c r="D29">
        <v>76.2</v>
      </c>
      <c r="E29">
        <v>76.2</v>
      </c>
      <c r="F29" s="2">
        <f t="shared" si="1"/>
        <v>152.4</v>
      </c>
      <c r="G29">
        <f>(B29/SQRT(3))/C29</f>
        <v>43.4646712088039</v>
      </c>
      <c r="I29">
        <v>350</v>
      </c>
      <c r="J29">
        <v>8.3000000000000007</v>
      </c>
      <c r="K29">
        <v>2.4300000000000002</v>
      </c>
      <c r="L29">
        <v>17.7</v>
      </c>
      <c r="M29">
        <v>17.7</v>
      </c>
      <c r="N29" s="2">
        <f t="shared" si="2"/>
        <v>35.4</v>
      </c>
      <c r="O29">
        <f>(J29/SQRT(3))/K29</f>
        <v>1.972019437972796</v>
      </c>
    </row>
    <row r="30" spans="1:15">
      <c r="A30">
        <v>400</v>
      </c>
      <c r="B30">
        <v>87.9</v>
      </c>
      <c r="C30">
        <v>1.17</v>
      </c>
      <c r="D30">
        <v>92.5</v>
      </c>
      <c r="E30">
        <v>92.5</v>
      </c>
      <c r="F30" s="2">
        <f t="shared" si="1"/>
        <v>185</v>
      </c>
      <c r="G30">
        <f>(B30/SQRT(3))/C30</f>
        <v>43.375289454502663</v>
      </c>
      <c r="I30">
        <v>400</v>
      </c>
      <c r="J30">
        <v>8.4</v>
      </c>
      <c r="K30">
        <v>2.4500000000000002</v>
      </c>
      <c r="L30">
        <v>18.100000000000001</v>
      </c>
      <c r="M30">
        <v>18.100000000000001</v>
      </c>
      <c r="N30" s="2">
        <f t="shared" si="2"/>
        <v>36.200000000000003</v>
      </c>
      <c r="O30">
        <f>(J30/SQRT(3))/K30</f>
        <v>1.979486637221574</v>
      </c>
    </row>
    <row r="31" spans="1:15">
      <c r="A31">
        <v>450</v>
      </c>
      <c r="B31">
        <v>95</v>
      </c>
      <c r="C31">
        <v>1.27</v>
      </c>
      <c r="D31">
        <v>108.3</v>
      </c>
      <c r="E31">
        <v>108.3</v>
      </c>
      <c r="F31" s="2">
        <f t="shared" si="1"/>
        <v>216.6</v>
      </c>
      <c r="G31">
        <f>(B31/SQRT(3))/C31</f>
        <v>43.1876185614287</v>
      </c>
      <c r="I31">
        <v>450</v>
      </c>
      <c r="J31">
        <v>8.5</v>
      </c>
      <c r="K31">
        <v>2.4700000000000002</v>
      </c>
      <c r="L31">
        <v>18.399999999999999</v>
      </c>
      <c r="M31">
        <v>18.399999999999999</v>
      </c>
      <c r="N31" s="2">
        <f t="shared" si="2"/>
        <v>36.799999999999997</v>
      </c>
      <c r="O31">
        <f>(J31/SQRT(3))/K31</f>
        <v>1.9868329101667281</v>
      </c>
    </row>
    <row r="32" spans="1:15">
      <c r="A32">
        <v>500</v>
      </c>
      <c r="B32">
        <v>101.5</v>
      </c>
      <c r="C32">
        <v>1.35</v>
      </c>
      <c r="D32">
        <v>123.8</v>
      </c>
      <c r="E32">
        <v>123.8</v>
      </c>
      <c r="F32" s="2">
        <f t="shared" si="1"/>
        <v>247.6</v>
      </c>
      <c r="G32">
        <f>(B32/SQRT(3))/C32</f>
        <v>43.408186905738525</v>
      </c>
      <c r="I32">
        <v>500</v>
      </c>
      <c r="J32">
        <v>8.5</v>
      </c>
      <c r="K32">
        <v>2.48</v>
      </c>
      <c r="L32">
        <v>18.5</v>
      </c>
      <c r="M32">
        <v>18.5</v>
      </c>
      <c r="N32" s="2">
        <f t="shared" si="2"/>
        <v>37</v>
      </c>
      <c r="O32">
        <f>(J32/SQRT(3))/K32</f>
        <v>1.9788214871418626</v>
      </c>
    </row>
    <row r="33" spans="6:15">
      <c r="F33" t="s">
        <v>10</v>
      </c>
      <c r="G33">
        <f>SUM(G22:G32)/11</f>
        <v>42.798171947043755</v>
      </c>
      <c r="N33" t="s">
        <v>10</v>
      </c>
      <c r="O33">
        <f>SUM(O22:O32)/11</f>
        <v>1.9820964854605145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Small stator</vt:lpstr>
      <vt:lpstr>Big stator</vt:lpstr>
      <vt:lpstr>Sheet3</vt:lpstr>
    </vt:vector>
  </TitlesOfParts>
  <Company>EMBASSADEN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Embassadenanvändare</dc:creator>
  <cp:lastModifiedBy> </cp:lastModifiedBy>
  <dcterms:created xsi:type="dcterms:W3CDTF">2010-03-24T12:33:20Z</dcterms:created>
  <dcterms:modified xsi:type="dcterms:W3CDTF">2010-03-24T20:53:11Z</dcterms:modified>
</cp:coreProperties>
</file>